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<sst xmlns="http://schemas.openxmlformats.org/spreadsheetml/2006/main" count="51" uniqueCount="44">
  <si>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Таблица № П1.4.</t>
  </si>
  <si>
    <t xml:space="preserve">Баланс электрической энергии в сети ВН, СН2 и НН    </t>
  </si>
  <si>
    <t>ПАО "Завод "Красное Сормово"</t>
  </si>
  <si>
    <t>млн.кВтч.</t>
  </si>
  <si>
    <t>п.п.</t>
  </si>
  <si>
    <t>Показатели</t>
  </si>
  <si>
    <t>Базовый период 2020 год</t>
  </si>
  <si>
    <t>Период регулирования 2022 год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</si>
  <si>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</si>
  <si>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</si>
  <si>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</si>
  <si>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</si>
  <si>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</si>
  <si>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</si>
  <si>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</si>
  <si>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</si>
  <si>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</si>
  <si>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</si>
  <si>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</si>
  <si>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</si>
  <si>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</si>
  <si>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</si>
  <si>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</si>
  <si>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</si>
  <si>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>поступление эл. энергии от других организаций</t>
  </si>
  <si>
    <t>2.</t>
  </si>
  <si>
    <t xml:space="preserve">Потери электроэнергии в сети </t>
  </si>
  <si>
    <t>то же в % (п.2./п.1.)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</si>
  <si>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</si>
  <si>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</si>
  <si>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</si>
  <si>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</si>
  <si>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</si>
  <si>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Полезный отпуск потребителям</t>
  </si>
  <si>
    <t>в т.ч.                                                                                    собственным потребителям ЭСО</t>
  </si>
  <si>
    <t>из них:</t>
  </si>
  <si>
    <t>Собственное производство</t>
  </si>
  <si>
    <t>Субабоненты</t>
  </si>
  <si>
    <t>4.2.</t>
  </si>
  <si>
    <t>потребителям оптового рынка</t>
  </si>
  <si>
    <t>4.3.</t>
  </si>
  <si>
    <t>сальдо-переток в другие организации</t>
  </si>
  <si>
    <t>Главный энергетик</t>
  </si>
  <si>
    <t>С.В. Мокеев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</si>
</sst>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0.00000000000"/>
    <numFmt numFmtId="16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name val="Times New Roman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Alignment="1">
      <alignment wrapText="1"/>
      <protection/>
    </xf>
    <xf numFmtId="0" fontId="18" fillId="0" borderId="0" xfId="53" applyNumberFormat="1" applyFont="1" applyFill="1" applyBorder="1" applyAlignment="1" applyProtection="1">
      <alignment vertical="top"/>
      <protection/>
    </xf>
    <xf numFmtId="0" fontId="18" fillId="0" borderId="0" xfId="53" applyNumberFormat="1" applyFont="1" applyFill="1" applyBorder="1" applyAlignment="1" applyProtection="1">
      <alignment vertical="top" wrapText="1"/>
      <protection/>
    </xf>
    <xf numFmtId="0" fontId="18" fillId="0" borderId="0" xfId="52" applyBorder="1">
      <alignment/>
      <protection/>
    </xf>
    <xf numFmtId="0" fontId="18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0" fillId="0" borderId="0" xfId="53" applyNumberFormat="1" applyFont="1" applyFill="1" applyBorder="1" applyAlignment="1" applyProtection="1">
      <alignment horizontal="left" vertical="top"/>
      <protection/>
    </xf>
    <xf numFmtId="0" fontId="18" fillId="0" borderId="0" xfId="52" applyNumberFormat="1" applyFont="1" applyFill="1" applyBorder="1" applyAlignment="1" applyProtection="1">
      <alignment vertical="top" wrapText="1"/>
      <protection/>
    </xf>
    <xf numFmtId="0" fontId="18" fillId="0" borderId="0" xfId="52" applyNumberFormat="1" applyFont="1" applyFill="1" applyBorder="1" applyAlignment="1" applyProtection="1">
      <alignment vertical="top"/>
      <protection/>
    </xf>
    <xf numFmtId="0" fontId="18" fillId="0" borderId="0" xfId="52" applyNumberFormat="1" applyFont="1" applyFill="1" applyBorder="1" applyAlignment="1" applyProtection="1">
      <alignment horizontal="right" vertical="top"/>
      <protection/>
    </xf>
    <xf numFmtId="0" fontId="18" fillId="0" borderId="10" xfId="52" applyNumberFormat="1" applyFont="1" applyFill="1" applyBorder="1" applyAlignment="1" applyProtection="1">
      <alignment horizontal="center" vertical="top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2" xfId="52" applyNumberFormat="1" applyFont="1" applyFill="1" applyBorder="1" applyAlignment="1" applyProtection="1">
      <alignment horizontal="center" vertical="top"/>
      <protection/>
    </xf>
    <xf numFmtId="0" fontId="18" fillId="0" borderId="12" xfId="52" applyNumberFormat="1" applyFont="1" applyFill="1" applyBorder="1" applyAlignment="1" applyProtection="1">
      <alignment horizontal="center" vertical="center" wrapText="1"/>
      <protection/>
    </xf>
    <xf numFmtId="0" fontId="21" fillId="0" borderId="11" xfId="52" applyNumberFormat="1" applyFont="1" applyFill="1" applyBorder="1" applyAlignment="1" applyProtection="1">
      <alignment horizontal="center" vertical="center" wrapText="1"/>
      <protection/>
    </xf>
    <xf numFmtId="0" fontId="22" fillId="0" borderId="11" xfId="52" applyNumberFormat="1" applyFont="1" applyFill="1" applyBorder="1" applyAlignment="1" applyProtection="1">
      <alignment horizontal="center" vertical="top"/>
      <protection/>
    </xf>
    <xf numFmtId="0" fontId="22" fillId="0" borderId="11" xfId="52" applyNumberFormat="1" applyFont="1" applyFill="1" applyBorder="1" applyAlignment="1" applyProtection="1">
      <alignment horizontal="center" vertical="top" wrapText="1"/>
      <protection/>
    </xf>
    <xf numFmtId="0" fontId="22" fillId="0" borderId="11" xfId="52" applyFont="1" applyBorder="1" applyAlignment="1">
      <alignment horizontal="center" wrapText="1"/>
      <protection/>
    </xf>
    <xf numFmtId="0" fontId="21" fillId="0" borderId="11" xfId="52" applyFont="1" applyBorder="1" applyAlignment="1">
      <alignment wrapText="1"/>
      <protection/>
    </xf>
    <xf numFmtId="164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/>
    </xf>
    <xf numFmtId="0" fontId="18" fillId="0" borderId="11" xfId="52" applyFont="1" applyBorder="1" applyAlignment="1">
      <alignment wrapText="1"/>
      <protection/>
    </xf>
    <xf numFmtId="164" fontId="24" fillId="0" borderId="11" xfId="0" applyNumberFormat="1" applyFont="1" applyFill="1" applyBorder="1" applyAlignment="1">
      <alignment horizontal="center" wrapText="1"/>
    </xf>
    <xf numFmtId="16" fontId="22" fillId="0" borderId="11" xfId="52" applyNumberFormat="1" applyFont="1" applyBorder="1" applyAlignment="1">
      <alignment horizontal="center" wrapText="1"/>
      <protection/>
    </xf>
    <xf numFmtId="0" fontId="18" fillId="0" borderId="11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 vertical="top"/>
      <protection/>
    </xf>
    <xf numFmtId="0" fontId="22" fillId="0" borderId="11" xfId="52" applyFont="1" applyBorder="1" applyAlignment="1">
      <alignment horizontal="center" vertical="top" wrapText="1"/>
      <protection/>
    </xf>
    <xf numFmtId="165" fontId="23" fillId="0" borderId="11" xfId="0" applyNumberFormat="1" applyFont="1" applyFill="1" applyBorder="1" applyAlignment="1">
      <alignment horizontal="center"/>
    </xf>
    <xf numFmtId="166" fontId="18" fillId="0" borderId="0" xfId="53" applyNumberFormat="1" applyFont="1" applyFill="1" applyBorder="1" applyAlignment="1" applyProtection="1">
      <alignment vertical="top"/>
      <protection/>
    </xf>
    <xf numFmtId="0" fontId="25" fillId="0" borderId="0" xfId="0" applyFont="1" applyAlignment="1">
      <alignment horizontal="center"/>
    </xf>
    <xf numFmtId="167" fontId="18" fillId="0" borderId="0" xfId="53" applyNumberFormat="1" applyFont="1" applyFill="1" applyBorder="1" applyAlignment="1" applyProtection="1">
      <alignment vertical="top"/>
      <protection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2" max="2" width="27.57421875" style="0" customWidth="1"/>
  </cols>
  <sheetData>
    <row r="1" spans="1:12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/>
      <c r="B3" s="4"/>
      <c r="C3" s="3"/>
      <c r="D3" s="3"/>
      <c r="E3" s="3"/>
      <c r="F3" s="3"/>
      <c r="G3" s="3"/>
      <c r="H3" s="1"/>
      <c r="I3" s="5"/>
      <c r="J3" s="5"/>
      <c r="K3" s="6" t="s">
        <v>0</v>
      </c>
      <c r="L3" s="1"/>
    </row>
    <row r="4" spans="1:12" ht="15">
      <c r="A4" s="7" t="s">
        <v>1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</row>
    <row r="5" spans="1:12" ht="1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</row>
    <row r="6" spans="1:12" ht="16.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6.5">
      <c r="A7" s="9"/>
      <c r="B7" s="10"/>
      <c r="C7" s="11"/>
      <c r="D7" s="11"/>
      <c r="E7" s="11"/>
      <c r="F7" s="11"/>
      <c r="G7" s="11"/>
      <c r="H7" s="1"/>
      <c r="I7" s="5"/>
      <c r="J7" s="5"/>
      <c r="K7" s="12" t="s">
        <v>3</v>
      </c>
      <c r="L7" s="1"/>
    </row>
    <row r="8" spans="1:12" ht="15">
      <c r="A8" s="13" t="s">
        <v>4</v>
      </c>
      <c r="B8" s="14" t="s">
        <v>5</v>
      </c>
      <c r="C8" s="15" t="s">
        <v>6</v>
      </c>
      <c r="D8" s="15"/>
      <c r="E8" s="15"/>
      <c r="F8" s="15"/>
      <c r="G8" s="15"/>
      <c r="H8" s="15" t="s">
        <v>7</v>
      </c>
      <c r="I8" s="15"/>
      <c r="J8" s="15"/>
      <c r="K8" s="15"/>
      <c r="L8" s="15"/>
    </row>
    <row r="9" spans="1:12" ht="15">
      <c r="A9" s="16"/>
      <c r="B9" s="17"/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</row>
    <row r="10" spans="1:12" ht="15">
      <c r="A10" s="19">
        <v>1</v>
      </c>
      <c r="B10" s="20">
        <v>2</v>
      </c>
      <c r="C10" s="19">
        <v>3</v>
      </c>
      <c r="D10" s="20">
        <v>4</v>
      </c>
      <c r="E10" s="19">
        <v>5</v>
      </c>
      <c r="F10" s="20">
        <v>6</v>
      </c>
      <c r="G10" s="19">
        <v>7</v>
      </c>
      <c r="H10" s="20">
        <v>8</v>
      </c>
      <c r="I10" s="19">
        <v>9</v>
      </c>
      <c r="J10" s="20">
        <v>10</v>
      </c>
      <c r="K10" s="19">
        <v>11</v>
      </c>
      <c r="L10" s="20">
        <v>12</v>
      </c>
    </row>
    <row r="11" spans="1:12" ht="25.5" customHeight="1">
      <c r="A11" s="21" t="s">
        <v>13</v>
      </c>
      <c r="B11" s="22" t="s">
        <v>14</v>
      </c>
      <c r="C11" s="23">
        <v>46.268405</v>
      </c>
      <c r="D11" s="23">
        <f>C11</f>
        <v>46.268405</v>
      </c>
      <c r="E11" s="23"/>
      <c r="F11" s="23">
        <f>D23-D28</f>
        <v>43.964014509924866</v>
      </c>
      <c r="G11" s="23">
        <f>F23-F25-F28</f>
        <v>37.116993090164854</v>
      </c>
      <c r="H11" s="23">
        <v>46.3</v>
      </c>
      <c r="I11" s="23">
        <f>H11</f>
        <v>46.3</v>
      </c>
      <c r="J11" s="23"/>
      <c r="K11" s="23">
        <f>I23-I28</f>
        <v>43.78458001570034</v>
      </c>
      <c r="L11" s="23">
        <f>K23-K25-K28</f>
        <v>37.00427273746775</v>
      </c>
    </row>
    <row r="12" spans="1:12" ht="15" customHeight="1">
      <c r="A12" s="21" t="s">
        <v>15</v>
      </c>
      <c r="B12" s="22" t="s">
        <v>16</v>
      </c>
      <c r="C12" s="24"/>
      <c r="D12" s="24"/>
      <c r="E12" s="24"/>
      <c r="F12" s="23"/>
      <c r="G12" s="23"/>
      <c r="H12" s="24"/>
      <c r="I12" s="24"/>
      <c r="J12" s="24"/>
      <c r="K12" s="23"/>
      <c r="L12" s="23"/>
    </row>
    <row r="13" spans="1:12" ht="15" customHeight="1">
      <c r="A13" s="21"/>
      <c r="B13" s="22" t="s">
        <v>17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">
      <c r="A14" s="21"/>
      <c r="B14" s="22" t="s">
        <v>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>
      <c r="A15" s="21"/>
      <c r="B15" s="22" t="s">
        <v>10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">
      <c r="A16" s="21"/>
      <c r="B16" s="22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21" t="s">
        <v>19</v>
      </c>
      <c r="B17" s="25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4" customHeight="1">
      <c r="A18" s="21" t="s">
        <v>21</v>
      </c>
      <c r="B18" s="25" t="s">
        <v>22</v>
      </c>
      <c r="C18" s="26"/>
      <c r="D18" s="26"/>
      <c r="E18" s="23"/>
      <c r="F18" s="23"/>
      <c r="G18" s="23"/>
      <c r="H18" s="26"/>
      <c r="I18" s="26"/>
      <c r="J18" s="23"/>
      <c r="K18" s="23"/>
      <c r="L18" s="23"/>
    </row>
    <row r="19" spans="1:12" ht="27" customHeight="1">
      <c r="A19" s="27" t="s">
        <v>23</v>
      </c>
      <c r="B19" s="25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4.25" customHeight="1">
      <c r="A20" s="28" t="s">
        <v>25</v>
      </c>
      <c r="B20" s="22" t="s">
        <v>26</v>
      </c>
      <c r="C20" s="26">
        <f>C11/100*10.83</f>
        <v>5.0108682615</v>
      </c>
      <c r="D20" s="26">
        <f>D28/89.17*10.83</f>
        <v>0.24956549007513737</v>
      </c>
      <c r="E20" s="26">
        <v>0</v>
      </c>
      <c r="F20" s="26">
        <f>(F28+F25)/89.17*10.83</f>
        <v>0.7415324197600089</v>
      </c>
      <c r="G20" s="26">
        <f>(G28+G25)/89.17*10.83</f>
        <v>4.019770383424919</v>
      </c>
      <c r="H20" s="26">
        <f>H11/100*10.83</f>
        <v>5.01429</v>
      </c>
      <c r="I20" s="26">
        <f>I28/89.17*10.83</f>
        <v>0.2724199842996523</v>
      </c>
      <c r="J20" s="26">
        <v>0</v>
      </c>
      <c r="K20" s="26">
        <f>(K28+K25)/89.17*10.83</f>
        <v>0.7343072782325893</v>
      </c>
      <c r="L20" s="26">
        <f>(L28+L25)/89.17*10.83</f>
        <v>4.007562737467757</v>
      </c>
    </row>
    <row r="21" spans="1:12" ht="15" customHeight="1">
      <c r="A21" s="21"/>
      <c r="B21" s="22" t="s">
        <v>27</v>
      </c>
      <c r="C21" s="26">
        <v>10.83</v>
      </c>
      <c r="D21" s="23">
        <f>D20/D11*100</f>
        <v>0.5393864129855727</v>
      </c>
      <c r="E21" s="23"/>
      <c r="F21" s="23">
        <f>F20/F11*100</f>
        <v>1.6866804090254501</v>
      </c>
      <c r="G21" s="23">
        <f>G20/G11*100</f>
        <v>10.830000085567452</v>
      </c>
      <c r="H21" s="26">
        <v>10.83</v>
      </c>
      <c r="I21" s="23">
        <f>I20/I11*100</f>
        <v>0.5883800956795946</v>
      </c>
      <c r="J21" s="23"/>
      <c r="K21" s="23">
        <f>K20/K11*100</f>
        <v>1.67709106258249</v>
      </c>
      <c r="L21" s="23">
        <f>L20/L11*100</f>
        <v>10.83</v>
      </c>
    </row>
    <row r="22" spans="1:12" ht="39" customHeight="1">
      <c r="A22" s="29" t="s">
        <v>28</v>
      </c>
      <c r="B22" s="22" t="s">
        <v>29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5" customHeight="1">
      <c r="A23" s="28" t="s">
        <v>30</v>
      </c>
      <c r="B23" s="22" t="s">
        <v>31</v>
      </c>
      <c r="C23" s="23">
        <f>C11-C20</f>
        <v>41.2575367385</v>
      </c>
      <c r="D23" s="23">
        <f>D11-D20</f>
        <v>46.01883950992487</v>
      </c>
      <c r="E23" s="23">
        <v>0</v>
      </c>
      <c r="F23" s="23">
        <f>F11-F20</f>
        <v>43.22248209016486</v>
      </c>
      <c r="G23" s="23">
        <f>G11-G20</f>
        <v>33.097222706739934</v>
      </c>
      <c r="H23" s="23">
        <f>H11-H20</f>
        <v>41.285709999999995</v>
      </c>
      <c r="I23" s="23">
        <f>I11-I20</f>
        <v>46.027580015700345</v>
      </c>
      <c r="J23" s="23">
        <v>0</v>
      </c>
      <c r="K23" s="23">
        <f>K11-K20</f>
        <v>43.05027273746775</v>
      </c>
      <c r="L23" s="23">
        <f>L11-L20</f>
        <v>32.99670999999999</v>
      </c>
    </row>
    <row r="24" spans="1:12" ht="15" customHeight="1">
      <c r="A24" s="30" t="s">
        <v>32</v>
      </c>
      <c r="B24" s="22" t="s">
        <v>33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5.5" customHeight="1">
      <c r="A25" s="30"/>
      <c r="B25" s="22" t="s">
        <v>34</v>
      </c>
      <c r="C25" s="26">
        <f>C23-C28</f>
        <v>36.8082867385</v>
      </c>
      <c r="D25" s="23">
        <v>0</v>
      </c>
      <c r="E25" s="23">
        <v>0</v>
      </c>
      <c r="F25" s="23">
        <v>3.913206</v>
      </c>
      <c r="G25" s="23">
        <v>32.895081</v>
      </c>
      <c r="H25" s="26">
        <f>H23-H28</f>
        <v>36.68570999999999</v>
      </c>
      <c r="I25" s="23">
        <v>0</v>
      </c>
      <c r="J25" s="23">
        <v>0</v>
      </c>
      <c r="K25" s="23">
        <v>3.91</v>
      </c>
      <c r="L25" s="23">
        <v>32.77571</v>
      </c>
    </row>
    <row r="26" spans="1:12" ht="15">
      <c r="A26" s="30"/>
      <c r="B26" s="22" t="s">
        <v>35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" customHeight="1">
      <c r="A27" s="30"/>
      <c r="B27" s="22" t="s">
        <v>36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" customHeight="1">
      <c r="A28" s="30"/>
      <c r="B28" s="22" t="s">
        <v>37</v>
      </c>
      <c r="C28" s="23">
        <f>D28+F28+G28</f>
        <v>4.449250000000001</v>
      </c>
      <c r="D28" s="23">
        <v>2.054825</v>
      </c>
      <c r="E28" s="23">
        <v>0</v>
      </c>
      <c r="F28" s="23">
        <v>2.192283</v>
      </c>
      <c r="G28" s="23">
        <v>0.202142</v>
      </c>
      <c r="H28" s="23">
        <f>I28+K28+L28</f>
        <v>4.6</v>
      </c>
      <c r="I28" s="23">
        <v>2.243</v>
      </c>
      <c r="J28" s="23">
        <v>0</v>
      </c>
      <c r="K28" s="23">
        <v>2.136</v>
      </c>
      <c r="L28" s="23">
        <v>0.221</v>
      </c>
    </row>
    <row r="29" spans="1:12" ht="15" customHeight="1">
      <c r="A29" s="30" t="s">
        <v>38</v>
      </c>
      <c r="B29" s="22" t="s">
        <v>39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27.75" customHeight="1">
      <c r="A30" s="30" t="s">
        <v>40</v>
      </c>
      <c r="B30" s="22" t="s">
        <v>41</v>
      </c>
      <c r="C30" s="26">
        <f>(C28/89.17*100)</f>
        <v>4.989626556016598</v>
      </c>
      <c r="D30" s="23"/>
      <c r="E30" s="23"/>
      <c r="F30" s="23"/>
      <c r="G30" s="23"/>
      <c r="H30" s="26">
        <f>(H28/89.17*100)</f>
        <v>5.158685656610968</v>
      </c>
      <c r="I30" s="23"/>
      <c r="J30" s="23"/>
      <c r="K30" s="23"/>
      <c r="L30" s="23"/>
    </row>
    <row r="31" spans="1:12" ht="15">
      <c r="A31" s="3"/>
      <c r="B31" s="4"/>
      <c r="C31" s="3"/>
      <c r="D31" s="3"/>
      <c r="E31" s="3"/>
      <c r="F31" s="3"/>
      <c r="G31" s="3"/>
      <c r="H31" s="32"/>
      <c r="I31" s="5"/>
      <c r="J31" s="5"/>
      <c r="K31" s="5"/>
      <c r="L31" s="1"/>
    </row>
    <row r="32" spans="1:12" ht="15">
      <c r="A32" s="3"/>
      <c r="B32" s="4"/>
      <c r="C32" s="1"/>
      <c r="D32" s="3"/>
      <c r="E32" s="3"/>
      <c r="F32" s="3"/>
      <c r="G32" s="3"/>
      <c r="H32" s="1"/>
      <c r="I32" s="5"/>
      <c r="J32" s="5"/>
      <c r="K32" s="5"/>
      <c r="L32" s="1"/>
    </row>
    <row r="33" spans="1:12" ht="15">
      <c r="A33" s="3"/>
      <c r="B33" s="4"/>
      <c r="C33" s="3"/>
      <c r="D33" s="3"/>
      <c r="E33" s="3"/>
      <c r="F33" s="3"/>
      <c r="G33" s="3"/>
      <c r="H33" s="3"/>
      <c r="I33" s="5"/>
      <c r="J33" s="5"/>
      <c r="K33" s="1"/>
      <c r="L33" s="1"/>
    </row>
    <row r="34" spans="1:12" ht="20.25">
      <c r="A34" s="33" t="s">
        <v>42</v>
      </c>
      <c r="B34" s="33"/>
      <c r="C34" s="1"/>
      <c r="D34" s="34"/>
      <c r="E34" s="3"/>
      <c r="F34" s="3"/>
      <c r="G34" s="3"/>
      <c r="H34" s="3"/>
      <c r="I34" s="5"/>
      <c r="J34" s="5"/>
      <c r="K34" s="35" t="s">
        <v>43</v>
      </c>
      <c r="L34" s="35"/>
    </row>
  </sheetData>
  <sheetProtection/>
  <mergeCells count="8">
    <mergeCell ref="A34:B34"/>
    <mergeCell ref="K34:L34"/>
    <mergeCell ref="A4:L5"/>
    <mergeCell ref="A6:L6"/>
    <mergeCell ref="A8:A9"/>
    <mergeCell ref="B8:B9"/>
    <mergeCell ref="C8:G8"/>
    <mergeCell ref="H8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Малахова Ольга Евгеньевна</dc:creator>
  <cp:keywords/>
  <dc:description/>
  <cp:lastModifiedBy>Малахова Ольга Евгеньевна</cp:lastModifiedBy>
  <dcterms:created xsi:type="dcterms:W3CDTF">2022-02-04T12:51:03Z</dcterms:created>
  <dcterms:modified xsi:type="dcterms:W3CDTF">2022-02-04T12:53:29Z</dcterms:modified>
  <cp:category/>
  <cp:version/>
  <cp:contentType/>
  <cp:contentStatus/>
</cp:coreProperties>
</file>